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SA\2021\015 Kanalizace Těrlicko-Hradiště–TDI\04-ZLaDodatky\ZL10\"/>
    </mc:Choice>
  </mc:AlternateContent>
  <bookViews>
    <workbookView xWindow="0" yWindow="0" windowWidth="28800" windowHeight="12030"/>
  </bookViews>
  <sheets>
    <sheet name="Trasa Š16-Š18 - PŘÍPOČET" sheetId="6" r:id="rId1"/>
  </sheets>
  <definedNames>
    <definedName name="_xlnm._FilterDatabase" localSheetId="0" hidden="1">'Trasa Š16-Š18 - PŘÍPOČET'!$C$15:$S$28</definedName>
    <definedName name="_xlnm.Print_Area" localSheetId="0">'Trasa Š16-Š18 - PŘÍPOČET'!$A$1:$AD$30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8" i="6" l="1"/>
  <c r="AB27" i="6"/>
  <c r="AB26" i="6"/>
  <c r="AB25" i="6"/>
  <c r="AB24" i="6"/>
  <c r="AB23" i="6"/>
  <c r="AB22" i="6"/>
  <c r="AB21" i="6"/>
  <c r="AB20" i="6"/>
  <c r="AB19" i="6"/>
  <c r="AB18" i="6"/>
  <c r="AD28" i="6"/>
  <c r="AD27" i="6"/>
  <c r="AD26" i="6"/>
  <c r="AD25" i="6"/>
  <c r="AD24" i="6"/>
  <c r="AD23" i="6"/>
  <c r="AD22" i="6"/>
  <c r="AD21" i="6"/>
  <c r="AD20" i="6"/>
  <c r="AD19" i="6"/>
  <c r="AD18" i="6"/>
  <c r="Z28" i="6"/>
  <c r="Z27" i="6"/>
  <c r="Z26" i="6"/>
  <c r="Z25" i="6"/>
  <c r="Z24" i="6"/>
  <c r="Z23" i="6"/>
  <c r="Z22" i="6"/>
  <c r="Z21" i="6"/>
  <c r="Z20" i="6"/>
  <c r="Z19" i="6"/>
  <c r="Z18" i="6"/>
  <c r="X28" i="6" l="1"/>
  <c r="X27" i="6"/>
  <c r="X26" i="6"/>
  <c r="X25" i="6"/>
  <c r="X24" i="6"/>
  <c r="X23" i="6"/>
  <c r="X22" i="6"/>
  <c r="X21" i="6"/>
  <c r="X20" i="6"/>
  <c r="X19" i="6"/>
  <c r="X18" i="6"/>
  <c r="V28" i="6"/>
  <c r="V27" i="6"/>
  <c r="V26" i="6"/>
  <c r="V25" i="6"/>
  <c r="V24" i="6"/>
  <c r="V23" i="6"/>
  <c r="V22" i="6"/>
  <c r="V21" i="6"/>
  <c r="V20" i="6"/>
  <c r="V19" i="6"/>
  <c r="V18" i="6"/>
  <c r="AD30" i="6" l="1"/>
  <c r="AB30" i="6"/>
  <c r="X30" i="6"/>
  <c r="Z30" i="6"/>
  <c r="V30" i="6"/>
  <c r="J24" i="6" l="1"/>
  <c r="J26" i="6" l="1"/>
  <c r="J23" i="6"/>
  <c r="J19" i="6"/>
  <c r="J18" i="6" l="1"/>
  <c r="J30" i="6" s="1"/>
  <c r="S18" i="6"/>
  <c r="O18" i="6"/>
  <c r="Q18" i="6"/>
  <c r="Q17" i="6" l="1"/>
  <c r="Q16" i="6" s="1"/>
  <c r="O17" i="6"/>
  <c r="O16" i="6" s="1"/>
  <c r="S17" i="6"/>
  <c r="S16" i="6" s="1"/>
</calcChain>
</file>

<file path=xl/sharedStrings.xml><?xml version="1.0" encoding="utf-8"?>
<sst xmlns="http://schemas.openxmlformats.org/spreadsheetml/2006/main" count="92" uniqueCount="67">
  <si>
    <t/>
  </si>
  <si>
    <t>Stavba:</t>
  </si>
  <si>
    <t>VÝSTAVBA KANALIZACE TĚRLICKO - HRADIŠTĚ_20-10-16</t>
  </si>
  <si>
    <t>Místo:</t>
  </si>
  <si>
    <t>Datum:</t>
  </si>
  <si>
    <t>Zadavatel:</t>
  </si>
  <si>
    <t>Uchazeč:</t>
  </si>
  <si>
    <t>Projektant:</t>
  </si>
  <si>
    <t>Zpracovatel:</t>
  </si>
  <si>
    <t>DPH</t>
  </si>
  <si>
    <t>Kód</t>
  </si>
  <si>
    <t>Popis</t>
  </si>
  <si>
    <t>Typ</t>
  </si>
  <si>
    <t>D</t>
  </si>
  <si>
    <t>Objekt:</t>
  </si>
  <si>
    <t>Cena celkem [CZK]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</si>
  <si>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</si>
  <si>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</si>
  <si>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</si>
  <si>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</si>
  <si>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</si>
  <si>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</si>
  <si>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</si>
  <si>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</si>
  <si>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</si>
  <si>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</si>
  <si>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</si>
  <si>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</si>
  <si>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</si>
  <si>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</si>
  <si>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</si>
  <si>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K</t>
  </si>
  <si>
    <t>P</t>
  </si>
  <si>
    <t>PP</t>
  </si>
  <si>
    <t>8</t>
  </si>
  <si>
    <t>m</t>
  </si>
  <si>
    <t>M</t>
  </si>
  <si>
    <t>Trubní vedení</t>
  </si>
  <si>
    <t>Poznámka k položce:
svar pomocí elektrotvarovky a svařením na tupo. Do šachet na gumové těsnění a šachtovou vložku</t>
  </si>
  <si>
    <t>116</t>
  </si>
  <si>
    <t>871374201R</t>
  </si>
  <si>
    <t>Montáž kanalizačního potrubí svařovaných  D 355</t>
  </si>
  <si>
    <t>Montáž kanalizačního potrubí svařovaných D 355</t>
  </si>
  <si>
    <t>117</t>
  </si>
  <si>
    <t>28613335R</t>
  </si>
  <si>
    <t>Potrubí z PE 100 RC s ochranným pláštěm z PP (typ 3), dimenze De 355/DN 313, SDR 17</t>
  </si>
  <si>
    <t>118</t>
  </si>
  <si>
    <t>28610002R</t>
  </si>
  <si>
    <t>příplatek za potrubí pro protlak ve skále</t>
  </si>
  <si>
    <t>119</t>
  </si>
  <si>
    <t>141721119R</t>
  </si>
  <si>
    <t>Vrtání valivými dláty pro potrubí z PP DN 300mm</t>
  </si>
  <si>
    <t>Příplatek za vrtání valivými dláty pro potrubí z PP DN 300mm</t>
  </si>
  <si>
    <t>"Vrt 16-18" 75 - nová trasa</t>
  </si>
  <si>
    <t>SOD</t>
  </si>
  <si>
    <t>ks</t>
  </si>
  <si>
    <t>Fakturované období</t>
  </si>
  <si>
    <t>celkem</t>
  </si>
  <si>
    <t>září</t>
  </si>
  <si>
    <t>listopad</t>
  </si>
  <si>
    <t>prosinec</t>
  </si>
  <si>
    <t>únor</t>
  </si>
  <si>
    <t>leden</t>
  </si>
  <si>
    <t>nová trasa úseku Š16 - Š18: 48m  - skutečnost 52,3</t>
  </si>
  <si>
    <t>SO 01 úsek Š 16- Š 18</t>
  </si>
  <si>
    <t>původně 48 nyní 52,3 M</t>
  </si>
  <si>
    <t>ZL 10-08   -  doplnění metrů vrtu dle skutečného geodetického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</si>
</sst>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000"/>
    <numFmt numFmtId="166" formatCode="#,##0.000"/>
  </numFmts>
  <fonts count="27" x14ac:knownFonts="1">
    <font>
      <sz val="8"/>
      <color rgb="FF000000"/>
      <name val="Arial ce"/>
    </font>
    <font>
      <sz val="8"/>
      <color theme="1"/>
      <name val="Arial CE"/>
      <family val="2"/>
      <charset val="238"/>
    </font>
    <font>
      <b/>
      <sz val="14"/>
      <color theme="1"/>
      <name val="Arial CE"/>
      <family val="2"/>
      <charset val="238"/>
    </font>
    <font>
      <sz val="10"/>
      <color rgb="FF969696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7"/>
      <color theme="1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</font>
    <font>
      <sz val="8"/>
      <color rgb="FF000000"/>
      <name val="Arial CE"/>
      <family val="2"/>
      <charset val="238"/>
    </font>
    <font>
      <sz val="8"/>
      <color rgb="FF000000"/>
      <name val="Arial CE"/>
      <family val="2"/>
      <charset val="238"/>
    </font>
    <font>
      <sz val="8"/>
      <name val="Trebuchet MS"/>
      <family val="2"/>
    </font>
    <font>
      <sz val="10"/>
      <color rgb="FF000000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8"/>
      <color rgb="FF7030A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2D2D2"/>
        <bgColor rgb="FFD2D2D2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0" fillId="0" borderId="1"/>
    <xf numFmtId="0" fontId="21" fillId="0" borderId="1"/>
    <xf numFmtId="0" fontId="21" fillId="0" borderId="1"/>
    <xf numFmtId="0" fontId="21" fillId="0" borderId="1"/>
    <xf numFmtId="0" fontId="22" fillId="0" borderId="1"/>
    <xf numFmtId="0" fontId="22" fillId="0" borderId="1"/>
    <xf numFmtId="0" fontId="22" fillId="0" borderId="1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5" fontId="11" fillId="0" borderId="2" xfId="0" applyNumberFormat="1" applyFont="1" applyBorder="1"/>
    <xf numFmtId="165" fontId="11" fillId="0" borderId="3" xfId="0" applyNumberFormat="1" applyFont="1" applyBorder="1"/>
    <xf numFmtId="0" fontId="12" fillId="0" borderId="0" xfId="0" applyFont="1"/>
    <xf numFmtId="165" fontId="12" fillId="0" borderId="0" xfId="0" applyNumberFormat="1" applyFont="1"/>
    <xf numFmtId="165" fontId="12" fillId="0" borderId="4" xfId="0" applyNumberFormat="1" applyFont="1" applyBorder="1"/>
    <xf numFmtId="0" fontId="6" fillId="0" borderId="9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166" fontId="6" fillId="0" borderId="9" xfId="0" applyNumberFormat="1" applyFont="1" applyBorder="1" applyAlignment="1">
      <alignment vertical="center"/>
    </xf>
    <xf numFmtId="4" fontId="6" fillId="2" borderId="9" xfId="0" applyNumberFormat="1" applyFont="1" applyFill="1" applyBorder="1" applyAlignment="1">
      <alignment vertical="center"/>
    </xf>
    <xf numFmtId="0" fontId="18" fillId="0" borderId="9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center" vertical="center" wrapText="1"/>
    </xf>
    <xf numFmtId="166" fontId="18" fillId="0" borderId="9" xfId="0" applyNumberFormat="1" applyFont="1" applyBorder="1" applyAlignment="1">
      <alignment vertical="center"/>
    </xf>
    <xf numFmtId="4" fontId="18" fillId="2" borderId="9" xfId="0" applyNumberFormat="1" applyFont="1" applyFill="1" applyBorder="1" applyAlignment="1">
      <alignment vertical="center"/>
    </xf>
    <xf numFmtId="166" fontId="19" fillId="0" borderId="9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7" fillId="0" borderId="8" xfId="0" applyFont="1" applyBorder="1" applyAlignment="1">
      <alignment horizontal="center" vertical="center" wrapText="1"/>
    </xf>
    <xf numFmtId="0" fontId="12" fillId="0" borderId="1" xfId="0" applyFont="1" applyBorder="1"/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1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2" fillId="0" borderId="16" xfId="0" applyFont="1" applyBorder="1"/>
    <xf numFmtId="0" fontId="12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2" fillId="0" borderId="17" xfId="0" applyFont="1" applyBorder="1"/>
    <xf numFmtId="0" fontId="9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166" fontId="15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23" fillId="0" borderId="25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4" fontId="24" fillId="0" borderId="25" xfId="0" applyNumberFormat="1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" fontId="25" fillId="0" borderId="28" xfId="0" applyNumberFormat="1" applyFont="1" applyBorder="1"/>
    <xf numFmtId="0" fontId="23" fillId="0" borderId="26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24" fillId="0" borderId="26" xfId="0" applyNumberFormat="1" applyFont="1" applyBorder="1"/>
    <xf numFmtId="4" fontId="24" fillId="0" borderId="27" xfId="0" applyNumberFormat="1" applyFont="1" applyBorder="1"/>
    <xf numFmtId="0" fontId="26" fillId="0" borderId="0" xfId="0" applyFont="1"/>
    <xf numFmtId="17" fontId="0" fillId="0" borderId="23" xfId="0" applyNumberForma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8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164" fontId="4" fillId="0" borderId="17" xfId="0" applyNumberFormat="1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4" fontId="8" fillId="0" borderId="17" xfId="0" applyNumberFormat="1" applyFont="1" applyBorder="1"/>
    <xf numFmtId="4" fontId="10" fillId="0" borderId="17" xfId="0" applyNumberFormat="1" applyFont="1" applyBorder="1"/>
    <xf numFmtId="4" fontId="9" fillId="0" borderId="17" xfId="0" applyNumberFormat="1" applyFont="1" applyBorder="1"/>
    <xf numFmtId="4" fontId="6" fillId="0" borderId="19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4" fontId="25" fillId="0" borderId="12" xfId="0" applyNumberFormat="1" applyFont="1" applyBorder="1"/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3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8">
    <cellStyle name="Normální" xfId="0" builtinId="0"/>
    <cellStyle name="Normální 2" xfId="1"/>
    <cellStyle name="Normální 3" xfId="2"/>
    <cellStyle name="Normální 3 2" xfId="6"/>
    <cellStyle name="Normální 4" xfId="3"/>
    <cellStyle name="Normální 4 2" xfId="7"/>
    <cellStyle name="Normální 5" xfId="4"/>
    <cellStyle name="Normální 6" xfId="5"/>
  </cellStyles>
  <dxfs count="0"/>
  <tableStyles count="0" defaultTableStyle="TableStyleMedium2" defaultPivotStyle="PivotStyleLight16"/>
  <colors>
    <mruColors>
      <color rgb="FFFFFFCC"/>
      <color rgb="FFFF66FF"/>
      <color rgb="FF66FF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0" cy="1905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0500" cy="190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L30"/>
  <sheetViews>
    <sheetView showGridLines="0" tabSelected="1" view="pageBreakPreview" zoomScaleNormal="100" zoomScaleSheetLayoutView="100" workbookViewId="0">
      <selection activeCell="F12" sqref="F12"/>
    </sheetView>
  </sheetViews>
  <sheetFormatPr defaultColWidth="16.83203125" defaultRowHeight="15" customHeight="1" x14ac:dyDescent="0.2"/>
  <cols>
    <col min="1" max="1" width="5" customWidth="1"/>
    <col min="2" max="2" width="2" customWidth="1"/>
    <col min="3" max="3" width="4.83203125" customWidth="1"/>
    <col min="4" max="4" width="5" customWidth="1"/>
    <col min="5" max="5" width="13.5" bestFit="1" customWidth="1"/>
    <col min="6" max="6" width="54.1640625" customWidth="1"/>
    <col min="7" max="7" width="8.1640625" customWidth="1"/>
    <col min="8" max="8" width="13.1640625" customWidth="1"/>
    <col min="9" max="9" width="19.5" bestFit="1" customWidth="1"/>
    <col min="10" max="10" width="22.5" customWidth="1"/>
    <col min="11" max="11" width="15.6640625" hidden="1" customWidth="1"/>
    <col min="12" max="12" width="12.6640625" hidden="1" customWidth="1"/>
    <col min="13" max="13" width="10.83203125" hidden="1" customWidth="1"/>
    <col min="14" max="19" width="16.5" hidden="1" customWidth="1"/>
    <col min="20" max="20" width="19" hidden="1" customWidth="1"/>
    <col min="21" max="21" width="11.5" hidden="1" customWidth="1"/>
    <col min="22" max="22" width="17.5" hidden="1" customWidth="1"/>
    <col min="23" max="24" width="17.1640625" hidden="1" customWidth="1"/>
    <col min="25" max="25" width="9.5" hidden="1" customWidth="1"/>
    <col min="26" max="26" width="13.83203125" hidden="1" customWidth="1"/>
    <col min="27" max="27" width="6.6640625" hidden="1" customWidth="1"/>
    <col min="28" max="28" width="12" hidden="1" customWidth="1"/>
    <col min="29" max="29" width="7.33203125" hidden="1" customWidth="1"/>
    <col min="30" max="30" width="13.5" hidden="1" customWidth="1"/>
    <col min="31" max="31" width="23.5" style="68" hidden="1" customWidth="1"/>
    <col min="32" max="37" width="0" hidden="1" customWidth="1"/>
  </cols>
  <sheetData>
    <row r="1" spans="1:30" ht="12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30" ht="6.75" customHeight="1" x14ac:dyDescent="0.2">
      <c r="A2" s="2"/>
      <c r="B2" s="31"/>
      <c r="C2" s="32"/>
      <c r="D2" s="32"/>
      <c r="E2" s="32"/>
      <c r="F2" s="32"/>
      <c r="G2" s="32"/>
      <c r="H2" s="32"/>
      <c r="I2" s="32"/>
      <c r="J2" s="33"/>
      <c r="K2" s="33"/>
      <c r="L2" s="27"/>
      <c r="M2" s="2"/>
      <c r="N2" s="2"/>
      <c r="O2" s="2"/>
      <c r="P2" s="2"/>
      <c r="Q2" s="2"/>
      <c r="R2" s="2"/>
      <c r="S2" s="2"/>
      <c r="T2" s="2"/>
    </row>
    <row r="3" spans="1:30" ht="24.75" customHeight="1" x14ac:dyDescent="0.2">
      <c r="A3" s="2"/>
      <c r="B3" s="34"/>
      <c r="C3" s="35" t="s">
        <v>16</v>
      </c>
      <c r="D3" s="27"/>
      <c r="E3" s="27"/>
      <c r="F3" s="27"/>
      <c r="G3" s="27"/>
      <c r="H3" s="27"/>
      <c r="I3" s="27"/>
      <c r="J3" s="36"/>
      <c r="K3" s="36"/>
      <c r="L3" s="27"/>
      <c r="M3" s="2"/>
      <c r="N3" s="2"/>
      <c r="O3" s="2"/>
      <c r="P3" s="2"/>
      <c r="Q3" s="2"/>
      <c r="R3" s="2"/>
      <c r="S3" s="2"/>
      <c r="T3" s="2"/>
    </row>
    <row r="4" spans="1:30" ht="6.75" customHeight="1" x14ac:dyDescent="0.2">
      <c r="A4" s="2"/>
      <c r="B4" s="34"/>
      <c r="C4" s="27"/>
      <c r="D4" s="27"/>
      <c r="E4" s="27"/>
      <c r="F4" s="27"/>
      <c r="G4" s="27"/>
      <c r="H4" s="27"/>
      <c r="I4" s="27"/>
      <c r="J4" s="36"/>
      <c r="K4" s="36"/>
      <c r="L4" s="27"/>
      <c r="M4" s="2"/>
      <c r="N4" s="2"/>
      <c r="O4" s="2"/>
      <c r="P4" s="2"/>
      <c r="Q4" s="2"/>
      <c r="R4" s="2"/>
      <c r="S4" s="2"/>
      <c r="T4" s="2"/>
    </row>
    <row r="5" spans="1:30" ht="12" customHeight="1" x14ac:dyDescent="0.2">
      <c r="A5" s="2"/>
      <c r="B5" s="34"/>
      <c r="C5" s="37" t="s">
        <v>1</v>
      </c>
      <c r="D5" s="27"/>
      <c r="E5" s="27"/>
      <c r="F5" s="27"/>
      <c r="G5" s="27"/>
      <c r="H5" s="27"/>
      <c r="I5" s="27"/>
      <c r="J5" s="36"/>
      <c r="K5" s="36"/>
      <c r="L5" s="27"/>
      <c r="M5" s="2"/>
      <c r="N5" s="2"/>
      <c r="O5" s="2"/>
      <c r="P5" s="2"/>
      <c r="Q5" s="2"/>
      <c r="R5" s="2"/>
      <c r="S5" s="2"/>
      <c r="T5" s="2"/>
    </row>
    <row r="6" spans="1:30" ht="16.5" customHeight="1" x14ac:dyDescent="0.2">
      <c r="A6" s="2"/>
      <c r="B6" s="34"/>
      <c r="C6" s="27"/>
      <c r="D6" s="27"/>
      <c r="E6" s="82" t="s">
        <v>2</v>
      </c>
      <c r="F6" s="82"/>
      <c r="G6" s="82"/>
      <c r="H6" s="82"/>
      <c r="I6" s="27"/>
      <c r="J6" s="36"/>
      <c r="K6" s="36"/>
      <c r="L6" s="27"/>
      <c r="M6" s="2"/>
      <c r="N6" s="2"/>
      <c r="O6" s="2"/>
      <c r="P6" s="2"/>
      <c r="Q6" s="2"/>
      <c r="R6" s="2"/>
      <c r="S6" s="2"/>
      <c r="T6" s="2"/>
    </row>
    <row r="7" spans="1:30" ht="12" customHeight="1" x14ac:dyDescent="0.2">
      <c r="A7" s="2"/>
      <c r="B7" s="34"/>
      <c r="C7" s="37" t="s">
        <v>14</v>
      </c>
      <c r="D7" s="27"/>
      <c r="E7" s="70" t="s">
        <v>66</v>
      </c>
      <c r="F7" s="27"/>
      <c r="G7" s="27"/>
      <c r="H7" s="27"/>
      <c r="I7" s="27"/>
      <c r="J7" s="36" t="s">
        <v>65</v>
      </c>
      <c r="K7" s="36"/>
      <c r="L7" s="27"/>
      <c r="M7" s="2"/>
      <c r="N7" s="2"/>
      <c r="O7" s="2"/>
      <c r="P7" s="2"/>
      <c r="Q7" s="2"/>
      <c r="R7" s="2"/>
      <c r="S7" s="2"/>
      <c r="T7" s="2"/>
    </row>
    <row r="8" spans="1:30" ht="16.5" customHeight="1" x14ac:dyDescent="0.2">
      <c r="A8" s="2"/>
      <c r="B8" s="34"/>
      <c r="C8" s="27"/>
      <c r="D8" s="27"/>
      <c r="E8" s="83" t="s">
        <v>64</v>
      </c>
      <c r="F8" s="83"/>
      <c r="G8" s="83"/>
      <c r="H8" s="83"/>
      <c r="I8" s="27"/>
      <c r="J8" s="36"/>
      <c r="K8" s="36"/>
      <c r="L8" s="27"/>
      <c r="M8" s="2"/>
      <c r="N8" s="2"/>
      <c r="O8" s="2"/>
      <c r="P8" s="2"/>
      <c r="Q8" s="2"/>
      <c r="R8" s="2"/>
      <c r="S8" s="2"/>
      <c r="T8" s="2"/>
    </row>
    <row r="9" spans="1:30" ht="6.75" customHeight="1" x14ac:dyDescent="0.2">
      <c r="A9" s="2"/>
      <c r="B9" s="34"/>
      <c r="C9" s="27"/>
      <c r="D9" s="27"/>
      <c r="E9" s="27"/>
      <c r="F9" s="27"/>
      <c r="G9" s="27"/>
      <c r="H9" s="27"/>
      <c r="I9" s="27"/>
      <c r="J9" s="36"/>
      <c r="K9" s="36"/>
      <c r="L9" s="27"/>
      <c r="M9" s="2"/>
      <c r="N9" s="2"/>
      <c r="O9" s="2"/>
      <c r="P9" s="2"/>
      <c r="Q9" s="2"/>
      <c r="R9" s="2"/>
      <c r="S9" s="2"/>
      <c r="T9" s="2"/>
    </row>
    <row r="10" spans="1:30" ht="12" customHeight="1" x14ac:dyDescent="0.2">
      <c r="A10" s="2"/>
      <c r="B10" s="34"/>
      <c r="C10" s="37" t="s">
        <v>3</v>
      </c>
      <c r="D10" s="27"/>
      <c r="E10" s="27"/>
      <c r="F10" s="38"/>
      <c r="G10" s="27"/>
      <c r="H10" s="27"/>
      <c r="I10" s="37" t="s">
        <v>4</v>
      </c>
      <c r="J10" s="73"/>
      <c r="K10" s="36"/>
      <c r="L10" s="27"/>
      <c r="M10" s="2"/>
      <c r="N10" s="2"/>
      <c r="O10" s="2"/>
      <c r="P10" s="2"/>
      <c r="Q10" s="2"/>
      <c r="R10" s="2"/>
      <c r="S10" s="2"/>
      <c r="T10" s="2"/>
    </row>
    <row r="11" spans="1:30" ht="6.75" customHeight="1" x14ac:dyDescent="0.2">
      <c r="A11" s="2"/>
      <c r="B11" s="34"/>
      <c r="C11" s="27"/>
      <c r="D11" s="27"/>
      <c r="E11" s="27"/>
      <c r="F11" s="27"/>
      <c r="G11" s="27"/>
      <c r="H11" s="27"/>
      <c r="I11" s="27"/>
      <c r="J11" s="36"/>
      <c r="K11" s="36"/>
      <c r="L11" s="27"/>
      <c r="M11" s="2"/>
      <c r="N11" s="2"/>
      <c r="O11" s="2"/>
      <c r="P11" s="2"/>
      <c r="Q11" s="2"/>
      <c r="R11" s="2"/>
      <c r="S11" s="2"/>
      <c r="T11" s="2"/>
    </row>
    <row r="12" spans="1:30" ht="25.5" customHeight="1" x14ac:dyDescent="0.2">
      <c r="A12" s="2"/>
      <c r="B12" s="34"/>
      <c r="C12" s="37" t="s">
        <v>5</v>
      </c>
      <c r="D12" s="27"/>
      <c r="E12" s="27"/>
      <c r="F12" s="38"/>
      <c r="G12" s="27"/>
      <c r="H12" s="27"/>
      <c r="I12" s="37" t="s">
        <v>7</v>
      </c>
      <c r="J12" s="74"/>
      <c r="K12" s="36"/>
      <c r="L12" s="27"/>
      <c r="M12" s="2"/>
      <c r="N12" s="2"/>
      <c r="O12" s="2"/>
      <c r="P12" s="2"/>
      <c r="Q12" s="2"/>
      <c r="R12" s="2"/>
      <c r="S12" s="2"/>
      <c r="T12" s="2"/>
    </row>
    <row r="13" spans="1:30" ht="25.5" customHeight="1" x14ac:dyDescent="0.2">
      <c r="A13" s="2"/>
      <c r="B13" s="34"/>
      <c r="C13" s="37" t="s">
        <v>6</v>
      </c>
      <c r="D13" s="27"/>
      <c r="E13" s="27"/>
      <c r="F13" s="39"/>
      <c r="G13" s="27"/>
      <c r="H13" s="27"/>
      <c r="I13" s="37" t="s">
        <v>8</v>
      </c>
      <c r="J13" s="74"/>
      <c r="K13" s="36"/>
      <c r="L13" s="27"/>
      <c r="M13" s="2"/>
      <c r="N13" s="2"/>
      <c r="O13" s="2"/>
      <c r="P13" s="2"/>
      <c r="Q13" s="2"/>
      <c r="R13" s="2"/>
      <c r="S13" s="2"/>
      <c r="T13" s="2"/>
    </row>
    <row r="14" spans="1:30" ht="9.75" customHeight="1" thickBot="1" x14ac:dyDescent="0.25">
      <c r="A14" s="2"/>
      <c r="B14" s="34"/>
      <c r="C14" s="27"/>
      <c r="D14" s="27"/>
      <c r="E14" s="27"/>
      <c r="F14" s="27"/>
      <c r="G14" s="27"/>
      <c r="H14" s="27"/>
      <c r="I14" s="27"/>
      <c r="J14" s="36"/>
      <c r="K14" s="36"/>
      <c r="L14" s="27"/>
      <c r="M14" s="2"/>
      <c r="N14" s="2"/>
      <c r="O14" s="2"/>
      <c r="P14" s="2"/>
      <c r="Q14" s="2"/>
      <c r="R14" s="2"/>
      <c r="S14" s="2"/>
      <c r="T14" s="2"/>
    </row>
    <row r="15" spans="1:30" ht="29.25" customHeight="1" x14ac:dyDescent="0.2">
      <c r="A15" s="6"/>
      <c r="B15" s="40"/>
      <c r="C15" s="7" t="s">
        <v>17</v>
      </c>
      <c r="D15" s="8" t="s">
        <v>12</v>
      </c>
      <c r="E15" s="8" t="s">
        <v>10</v>
      </c>
      <c r="F15" s="8" t="s">
        <v>11</v>
      </c>
      <c r="G15" s="8" t="s">
        <v>18</v>
      </c>
      <c r="H15" s="8" t="s">
        <v>19</v>
      </c>
      <c r="I15" s="8" t="s">
        <v>20</v>
      </c>
      <c r="J15" s="41" t="s">
        <v>15</v>
      </c>
      <c r="K15" s="41" t="s">
        <v>21</v>
      </c>
      <c r="L15" s="29" t="s">
        <v>0</v>
      </c>
      <c r="M15" s="4" t="s">
        <v>9</v>
      </c>
      <c r="N15" s="4" t="s">
        <v>22</v>
      </c>
      <c r="O15" s="4" t="s">
        <v>23</v>
      </c>
      <c r="P15" s="4" t="s">
        <v>24</v>
      </c>
      <c r="Q15" s="4" t="s">
        <v>25</v>
      </c>
      <c r="R15" s="4" t="s">
        <v>26</v>
      </c>
      <c r="S15" s="5" t="s">
        <v>27</v>
      </c>
      <c r="T15" s="6"/>
      <c r="U15" s="84" t="s">
        <v>56</v>
      </c>
      <c r="V15" s="85"/>
      <c r="W15" s="84" t="s">
        <v>56</v>
      </c>
      <c r="X15" s="85"/>
      <c r="Y15" s="84" t="s">
        <v>56</v>
      </c>
      <c r="Z15" s="85"/>
      <c r="AA15" s="84" t="s">
        <v>56</v>
      </c>
      <c r="AB15" s="85"/>
      <c r="AC15" s="84" t="s">
        <v>56</v>
      </c>
      <c r="AD15" s="85"/>
    </row>
    <row r="16" spans="1:30" ht="22.5" customHeight="1" x14ac:dyDescent="0.25">
      <c r="A16" s="2"/>
      <c r="B16" s="34"/>
      <c r="C16" s="42" t="s">
        <v>28</v>
      </c>
      <c r="D16" s="27"/>
      <c r="E16" s="27"/>
      <c r="F16" s="27"/>
      <c r="G16" s="27"/>
      <c r="H16" s="27"/>
      <c r="I16" s="27"/>
      <c r="J16" s="75"/>
      <c r="K16" s="36"/>
      <c r="L16" s="3"/>
      <c r="M16" s="3"/>
      <c r="N16" s="3"/>
      <c r="O16" s="9" t="e">
        <f>O17+#REF!+#REF!+#REF!</f>
        <v>#REF!</v>
      </c>
      <c r="P16" s="3"/>
      <c r="Q16" s="9" t="e">
        <f>Q17+#REF!+#REF!+#REF!</f>
        <v>#REF!</v>
      </c>
      <c r="R16" s="3"/>
      <c r="S16" s="10" t="e">
        <f>S17+#REF!+#REF!+#REF!</f>
        <v>#REF!</v>
      </c>
      <c r="T16" s="2"/>
      <c r="U16" s="64" t="s">
        <v>55</v>
      </c>
      <c r="V16" s="57" t="s">
        <v>57</v>
      </c>
      <c r="W16" s="64" t="s">
        <v>55</v>
      </c>
      <c r="X16" s="57" t="s">
        <v>57</v>
      </c>
      <c r="Y16" s="64" t="s">
        <v>55</v>
      </c>
      <c r="Z16" s="57" t="s">
        <v>57</v>
      </c>
      <c r="AA16" s="64" t="s">
        <v>55</v>
      </c>
      <c r="AB16" s="57" t="s">
        <v>57</v>
      </c>
      <c r="AC16" s="64" t="s">
        <v>55</v>
      </c>
      <c r="AD16" s="57" t="s">
        <v>57</v>
      </c>
    </row>
    <row r="17" spans="1:38" ht="25.5" customHeight="1" x14ac:dyDescent="0.2">
      <c r="A17" s="11"/>
      <c r="B17" s="43"/>
      <c r="C17" s="30"/>
      <c r="D17" s="44" t="s">
        <v>13</v>
      </c>
      <c r="E17" s="45" t="s">
        <v>29</v>
      </c>
      <c r="F17" s="45" t="s">
        <v>30</v>
      </c>
      <c r="G17" s="30"/>
      <c r="H17" s="30"/>
      <c r="I17" s="30"/>
      <c r="J17" s="76"/>
      <c r="K17" s="46"/>
      <c r="L17" s="30"/>
      <c r="M17" s="11"/>
      <c r="N17" s="11"/>
      <c r="O17" s="12" t="e">
        <f>#REF!+#REF!+#REF!+#REF!+#REF!+O18+#REF!</f>
        <v>#REF!</v>
      </c>
      <c r="P17" s="11"/>
      <c r="Q17" s="12" t="e">
        <f>#REF!+#REF!+#REF!+#REF!+#REF!+Q18+#REF!</f>
        <v>#REF!</v>
      </c>
      <c r="R17" s="11"/>
      <c r="S17" s="13" t="e">
        <f>#REF!+#REF!+#REF!+#REF!+#REF!+S18+#REF!</f>
        <v>#REF!</v>
      </c>
      <c r="T17" s="11"/>
      <c r="U17" s="65" t="s">
        <v>58</v>
      </c>
      <c r="V17" s="58">
        <v>2022</v>
      </c>
      <c r="W17" s="65" t="s">
        <v>59</v>
      </c>
      <c r="X17" s="58">
        <v>2022</v>
      </c>
      <c r="Y17" s="65" t="s">
        <v>60</v>
      </c>
      <c r="Z17" s="58">
        <v>2022</v>
      </c>
      <c r="AA17" s="65" t="s">
        <v>62</v>
      </c>
      <c r="AB17" s="58">
        <v>2023</v>
      </c>
      <c r="AC17" s="69" t="s">
        <v>61</v>
      </c>
      <c r="AD17" s="58">
        <v>2023</v>
      </c>
    </row>
    <row r="18" spans="1:38" ht="22.5" customHeight="1" x14ac:dyDescent="0.2">
      <c r="A18" s="11"/>
      <c r="B18" s="43"/>
      <c r="C18" s="30"/>
      <c r="D18" s="44" t="s">
        <v>13</v>
      </c>
      <c r="E18" s="47" t="s">
        <v>34</v>
      </c>
      <c r="F18" s="47" t="s">
        <v>37</v>
      </c>
      <c r="G18" s="30"/>
      <c r="H18" s="30"/>
      <c r="I18" s="30"/>
      <c r="J18" s="77">
        <f>SUM(J19:J28)</f>
        <v>122521.72</v>
      </c>
      <c r="K18" s="46"/>
      <c r="L18" s="30"/>
      <c r="M18" s="11"/>
      <c r="N18" s="11"/>
      <c r="O18" s="12" t="e">
        <f>SUM(#REF!)</f>
        <v>#REF!</v>
      </c>
      <c r="P18" s="11"/>
      <c r="Q18" s="12" t="e">
        <f>SUM(#REF!)</f>
        <v>#REF!</v>
      </c>
      <c r="R18" s="11"/>
      <c r="S18" s="13" t="e">
        <f>SUM(#REF!)</f>
        <v>#REF!</v>
      </c>
      <c r="T18" s="11"/>
      <c r="U18" s="66"/>
      <c r="V18" s="59">
        <f t="shared" ref="V18:V28" si="0">U18*I18</f>
        <v>0</v>
      </c>
      <c r="W18" s="59"/>
      <c r="X18" s="59">
        <f t="shared" ref="X18:X28" si="1">W18*I18</f>
        <v>0</v>
      </c>
      <c r="Y18" s="59"/>
      <c r="Z18" s="59">
        <f t="shared" ref="Z18:Z28" si="2">Y18*I18</f>
        <v>0</v>
      </c>
      <c r="AA18" s="59"/>
      <c r="AB18" s="59">
        <f t="shared" ref="AB18:AB28" si="3">AA18*I18</f>
        <v>0</v>
      </c>
      <c r="AC18" s="59"/>
      <c r="AD18" s="59">
        <f t="shared" ref="AD18:AD28" si="4">AC18*I18</f>
        <v>0</v>
      </c>
    </row>
    <row r="19" spans="1:38" ht="22.5" customHeight="1" x14ac:dyDescent="0.2">
      <c r="A19" s="11"/>
      <c r="B19" s="43"/>
      <c r="C19" s="14" t="s">
        <v>39</v>
      </c>
      <c r="D19" s="14" t="s">
        <v>31</v>
      </c>
      <c r="E19" s="15" t="s">
        <v>40</v>
      </c>
      <c r="F19" s="16" t="s">
        <v>41</v>
      </c>
      <c r="G19" s="17" t="s">
        <v>35</v>
      </c>
      <c r="H19" s="18">
        <v>4.3</v>
      </c>
      <c r="I19" s="19">
        <v>278.33250000000004</v>
      </c>
      <c r="J19" s="78">
        <f>ROUND(I19*H19,2)</f>
        <v>1196.83</v>
      </c>
      <c r="K19" s="71" t="s">
        <v>54</v>
      </c>
      <c r="L19" s="30"/>
      <c r="M19" s="11"/>
      <c r="N19" s="11"/>
      <c r="O19" s="12"/>
      <c r="P19" s="11"/>
      <c r="Q19" s="12"/>
      <c r="R19" s="11"/>
      <c r="S19" s="13"/>
      <c r="T19" s="11"/>
      <c r="U19" s="66"/>
      <c r="V19" s="59">
        <f t="shared" si="0"/>
        <v>0</v>
      </c>
      <c r="W19" s="59"/>
      <c r="X19" s="59">
        <f t="shared" si="1"/>
        <v>0</v>
      </c>
      <c r="Y19" s="59"/>
      <c r="Z19" s="59">
        <f t="shared" si="2"/>
        <v>0</v>
      </c>
      <c r="AA19" s="59">
        <v>71</v>
      </c>
      <c r="AB19" s="59">
        <f t="shared" si="3"/>
        <v>19761.607500000002</v>
      </c>
      <c r="AC19" s="59"/>
      <c r="AD19" s="59">
        <f t="shared" si="4"/>
        <v>0</v>
      </c>
    </row>
    <row r="20" spans="1:38" ht="22.5" customHeight="1" x14ac:dyDescent="0.2">
      <c r="A20" s="11"/>
      <c r="B20" s="43"/>
      <c r="C20" s="27"/>
      <c r="D20" s="48" t="s">
        <v>33</v>
      </c>
      <c r="E20" s="27"/>
      <c r="F20" s="50" t="s">
        <v>42</v>
      </c>
      <c r="G20" s="27"/>
      <c r="H20" s="27"/>
      <c r="I20" s="27"/>
      <c r="J20" s="36"/>
      <c r="K20" s="36"/>
      <c r="L20" s="30"/>
      <c r="M20" s="11"/>
      <c r="N20" s="11"/>
      <c r="O20" s="12"/>
      <c r="P20" s="11"/>
      <c r="Q20" s="12"/>
      <c r="R20" s="11"/>
      <c r="S20" s="13"/>
      <c r="T20" s="11"/>
      <c r="U20" s="66"/>
      <c r="V20" s="59">
        <f t="shared" si="0"/>
        <v>0</v>
      </c>
      <c r="W20" s="59"/>
      <c r="X20" s="59">
        <f t="shared" si="1"/>
        <v>0</v>
      </c>
      <c r="Y20" s="59"/>
      <c r="Z20" s="59">
        <f t="shared" si="2"/>
        <v>0</v>
      </c>
      <c r="AA20" s="59"/>
      <c r="AB20" s="59">
        <f t="shared" si="3"/>
        <v>0</v>
      </c>
      <c r="AC20" s="59"/>
      <c r="AD20" s="59">
        <f t="shared" si="4"/>
        <v>0</v>
      </c>
    </row>
    <row r="21" spans="1:38" ht="27.75" customHeight="1" x14ac:dyDescent="0.2">
      <c r="A21" s="11"/>
      <c r="B21" s="43"/>
      <c r="C21" s="27"/>
      <c r="D21" s="48" t="s">
        <v>32</v>
      </c>
      <c r="E21" s="27"/>
      <c r="F21" s="49" t="s">
        <v>38</v>
      </c>
      <c r="G21" s="27"/>
      <c r="H21" s="27"/>
      <c r="I21" s="27"/>
      <c r="J21" s="36"/>
      <c r="K21" s="36"/>
      <c r="L21" s="30"/>
      <c r="M21" s="11"/>
      <c r="N21" s="11"/>
      <c r="O21" s="12"/>
      <c r="P21" s="11"/>
      <c r="Q21" s="12"/>
      <c r="R21" s="11"/>
      <c r="S21" s="13"/>
      <c r="T21" s="11"/>
      <c r="U21" s="66"/>
      <c r="V21" s="59">
        <f t="shared" si="0"/>
        <v>0</v>
      </c>
      <c r="W21" s="59"/>
      <c r="X21" s="59">
        <f t="shared" si="1"/>
        <v>0</v>
      </c>
      <c r="Y21" s="59"/>
      <c r="Z21" s="59">
        <f t="shared" si="2"/>
        <v>0</v>
      </c>
      <c r="AA21" s="59"/>
      <c r="AB21" s="59">
        <f t="shared" si="3"/>
        <v>0</v>
      </c>
      <c r="AC21" s="59"/>
      <c r="AD21" s="59">
        <f t="shared" si="4"/>
        <v>0</v>
      </c>
    </row>
    <row r="22" spans="1:38" ht="22.5" customHeight="1" x14ac:dyDescent="0.2">
      <c r="A22" s="11"/>
      <c r="B22" s="43"/>
      <c r="C22" s="30"/>
      <c r="D22" s="44"/>
      <c r="E22" s="47"/>
      <c r="F22" s="53" t="s">
        <v>63</v>
      </c>
      <c r="G22" s="28"/>
      <c r="H22" s="51">
        <v>4.3</v>
      </c>
      <c r="I22" s="30"/>
      <c r="J22" s="77"/>
      <c r="K22" s="46"/>
      <c r="L22" s="30"/>
      <c r="M22" s="11"/>
      <c r="N22" s="11"/>
      <c r="O22" s="12"/>
      <c r="P22" s="11"/>
      <c r="Q22" s="12"/>
      <c r="R22" s="11"/>
      <c r="S22" s="13"/>
      <c r="T22" s="11"/>
      <c r="U22" s="66"/>
      <c r="V22" s="59">
        <f t="shared" si="0"/>
        <v>0</v>
      </c>
      <c r="W22" s="59"/>
      <c r="X22" s="59">
        <f t="shared" si="1"/>
        <v>0</v>
      </c>
      <c r="Y22" s="59"/>
      <c r="Z22" s="59">
        <f t="shared" si="2"/>
        <v>0</v>
      </c>
      <c r="AA22" s="59"/>
      <c r="AB22" s="59">
        <f t="shared" si="3"/>
        <v>0</v>
      </c>
      <c r="AC22" s="59"/>
      <c r="AD22" s="59">
        <f t="shared" si="4"/>
        <v>0</v>
      </c>
    </row>
    <row r="23" spans="1:38" ht="22.5" customHeight="1" x14ac:dyDescent="0.2">
      <c r="A23" s="11"/>
      <c r="B23" s="43"/>
      <c r="C23" s="20" t="s">
        <v>43</v>
      </c>
      <c r="D23" s="20" t="s">
        <v>36</v>
      </c>
      <c r="E23" s="21" t="s">
        <v>44</v>
      </c>
      <c r="F23" s="22" t="s">
        <v>45</v>
      </c>
      <c r="G23" s="23" t="s">
        <v>35</v>
      </c>
      <c r="H23" s="24">
        <v>4.3</v>
      </c>
      <c r="I23" s="25">
        <v>2130.09</v>
      </c>
      <c r="J23" s="79">
        <f>ROUND(I23*H23,2)</f>
        <v>9159.39</v>
      </c>
      <c r="K23" s="72" t="s">
        <v>54</v>
      </c>
      <c r="L23" s="30"/>
      <c r="M23" s="11"/>
      <c r="N23" s="11"/>
      <c r="O23" s="12"/>
      <c r="P23" s="11"/>
      <c r="Q23" s="12"/>
      <c r="R23" s="11"/>
      <c r="S23" s="13"/>
      <c r="T23" s="11"/>
      <c r="U23" s="66"/>
      <c r="V23" s="59">
        <f t="shared" si="0"/>
        <v>0</v>
      </c>
      <c r="W23" s="59"/>
      <c r="X23" s="59">
        <f t="shared" si="1"/>
        <v>0</v>
      </c>
      <c r="Y23" s="59"/>
      <c r="Z23" s="59">
        <f t="shared" si="2"/>
        <v>0</v>
      </c>
      <c r="AA23" s="59">
        <v>71</v>
      </c>
      <c r="AB23" s="59">
        <f t="shared" si="3"/>
        <v>151236.39000000001</v>
      </c>
      <c r="AC23" s="59"/>
      <c r="AD23" s="59">
        <f t="shared" si="4"/>
        <v>0</v>
      </c>
    </row>
    <row r="24" spans="1:38" ht="22.5" customHeight="1" x14ac:dyDescent="0.2">
      <c r="A24" s="11"/>
      <c r="B24" s="43"/>
      <c r="C24" s="20" t="s">
        <v>46</v>
      </c>
      <c r="D24" s="20" t="s">
        <v>36</v>
      </c>
      <c r="E24" s="21" t="s">
        <v>47</v>
      </c>
      <c r="F24" s="22" t="s">
        <v>48</v>
      </c>
      <c r="G24" s="23" t="s">
        <v>35</v>
      </c>
      <c r="H24" s="24">
        <v>4.3</v>
      </c>
      <c r="I24" s="25">
        <v>11100.000000000002</v>
      </c>
      <c r="J24" s="79">
        <f>ROUND(I24*H24,2)</f>
        <v>47730</v>
      </c>
      <c r="K24" s="72" t="s">
        <v>54</v>
      </c>
      <c r="L24" s="30"/>
      <c r="M24" s="11"/>
      <c r="N24" s="11"/>
      <c r="O24" s="12"/>
      <c r="P24" s="11"/>
      <c r="Q24" s="12"/>
      <c r="R24" s="11"/>
      <c r="S24" s="13"/>
      <c r="T24" s="11"/>
      <c r="U24" s="66"/>
      <c r="V24" s="59">
        <f t="shared" si="0"/>
        <v>0</v>
      </c>
      <c r="W24" s="59"/>
      <c r="X24" s="59">
        <f t="shared" si="1"/>
        <v>0</v>
      </c>
      <c r="Y24" s="59">
        <v>48</v>
      </c>
      <c r="Z24" s="59">
        <f t="shared" si="2"/>
        <v>532800.00000000012</v>
      </c>
      <c r="AA24" s="59"/>
      <c r="AB24" s="59">
        <f t="shared" si="3"/>
        <v>0</v>
      </c>
      <c r="AC24" s="59"/>
      <c r="AD24" s="59">
        <f t="shared" si="4"/>
        <v>0</v>
      </c>
      <c r="AL24" s="68"/>
    </row>
    <row r="25" spans="1:38" ht="22.5" customHeight="1" x14ac:dyDescent="0.2">
      <c r="A25" s="11"/>
      <c r="B25" s="43"/>
      <c r="C25" s="27"/>
      <c r="D25" s="48" t="s">
        <v>33</v>
      </c>
      <c r="E25" s="27"/>
      <c r="F25" s="50" t="s">
        <v>48</v>
      </c>
      <c r="G25" s="27"/>
      <c r="H25" s="27"/>
      <c r="I25" s="27"/>
      <c r="J25" s="36"/>
      <c r="K25" s="36"/>
      <c r="L25" s="30"/>
      <c r="M25" s="11"/>
      <c r="N25" s="11"/>
      <c r="O25" s="12"/>
      <c r="P25" s="11"/>
      <c r="Q25" s="12"/>
      <c r="R25" s="11"/>
      <c r="S25" s="13"/>
      <c r="T25" s="11"/>
      <c r="U25" s="66"/>
      <c r="V25" s="59">
        <f t="shared" si="0"/>
        <v>0</v>
      </c>
      <c r="W25" s="59"/>
      <c r="X25" s="59">
        <f t="shared" si="1"/>
        <v>0</v>
      </c>
      <c r="Y25" s="59"/>
      <c r="Z25" s="59">
        <f t="shared" si="2"/>
        <v>0</v>
      </c>
      <c r="AA25" s="59"/>
      <c r="AB25" s="59">
        <f t="shared" si="3"/>
        <v>0</v>
      </c>
      <c r="AC25" s="59"/>
      <c r="AD25" s="59">
        <f t="shared" si="4"/>
        <v>0</v>
      </c>
    </row>
    <row r="26" spans="1:38" ht="22.5" customHeight="1" x14ac:dyDescent="0.2">
      <c r="A26" s="11"/>
      <c r="B26" s="43"/>
      <c r="C26" s="14" t="s">
        <v>49</v>
      </c>
      <c r="D26" s="14" t="s">
        <v>31</v>
      </c>
      <c r="E26" s="15" t="s">
        <v>50</v>
      </c>
      <c r="F26" s="16" t="s">
        <v>51</v>
      </c>
      <c r="G26" s="17" t="s">
        <v>35</v>
      </c>
      <c r="H26" s="26">
        <v>4.3</v>
      </c>
      <c r="I26" s="19">
        <v>14985.000000000002</v>
      </c>
      <c r="J26" s="80">
        <f>ROUND(I26*H26,2)</f>
        <v>64435.5</v>
      </c>
      <c r="K26" s="71" t="s">
        <v>54</v>
      </c>
      <c r="L26" s="30"/>
      <c r="M26" s="11"/>
      <c r="N26" s="11"/>
      <c r="O26" s="12"/>
      <c r="P26" s="11"/>
      <c r="Q26" s="12"/>
      <c r="R26" s="11"/>
      <c r="S26" s="13"/>
      <c r="T26" s="11"/>
      <c r="U26" s="66"/>
      <c r="V26" s="59">
        <f t="shared" si="0"/>
        <v>0</v>
      </c>
      <c r="W26" s="59"/>
      <c r="X26" s="59">
        <f t="shared" si="1"/>
        <v>0</v>
      </c>
      <c r="Y26" s="59">
        <v>53</v>
      </c>
      <c r="Z26" s="59">
        <f t="shared" si="2"/>
        <v>794205.00000000012</v>
      </c>
      <c r="AA26" s="59"/>
      <c r="AB26" s="59">
        <f t="shared" si="3"/>
        <v>0</v>
      </c>
      <c r="AC26" s="59"/>
      <c r="AD26" s="59">
        <f t="shared" si="4"/>
        <v>0</v>
      </c>
      <c r="AL26" s="68"/>
    </row>
    <row r="27" spans="1:38" ht="22.5" customHeight="1" x14ac:dyDescent="0.2">
      <c r="A27" s="11"/>
      <c r="B27" s="43"/>
      <c r="C27" s="27"/>
      <c r="D27" s="48" t="s">
        <v>33</v>
      </c>
      <c r="E27" s="27"/>
      <c r="F27" s="50" t="s">
        <v>52</v>
      </c>
      <c r="G27" s="27"/>
      <c r="H27" s="27"/>
      <c r="I27" s="27"/>
      <c r="J27" s="36"/>
      <c r="K27" s="36"/>
      <c r="L27" s="30"/>
      <c r="M27" s="11"/>
      <c r="N27" s="11"/>
      <c r="O27" s="12"/>
      <c r="P27" s="11"/>
      <c r="Q27" s="12"/>
      <c r="R27" s="11"/>
      <c r="S27" s="13"/>
      <c r="T27" s="11"/>
      <c r="U27" s="66"/>
      <c r="V27" s="59">
        <f t="shared" si="0"/>
        <v>0</v>
      </c>
      <c r="W27" s="59"/>
      <c r="X27" s="59">
        <f t="shared" si="1"/>
        <v>0</v>
      </c>
      <c r="Y27" s="59"/>
      <c r="Z27" s="59">
        <f t="shared" si="2"/>
        <v>0</v>
      </c>
      <c r="AA27" s="59"/>
      <c r="AB27" s="59">
        <f t="shared" si="3"/>
        <v>0</v>
      </c>
      <c r="AC27" s="59"/>
      <c r="AD27" s="59">
        <f t="shared" si="4"/>
        <v>0</v>
      </c>
    </row>
    <row r="28" spans="1:38" ht="22.5" customHeight="1" x14ac:dyDescent="0.2">
      <c r="A28" s="11"/>
      <c r="B28" s="43"/>
      <c r="C28" s="27"/>
      <c r="D28" s="48"/>
      <c r="E28" s="27"/>
      <c r="F28" s="52" t="s">
        <v>53</v>
      </c>
      <c r="G28" s="28"/>
      <c r="H28" s="51">
        <v>75</v>
      </c>
      <c r="I28" s="27"/>
      <c r="J28" s="36"/>
      <c r="K28" s="36"/>
      <c r="L28" s="30"/>
      <c r="M28" s="11"/>
      <c r="N28" s="11"/>
      <c r="O28" s="12"/>
      <c r="P28" s="11"/>
      <c r="Q28" s="12"/>
      <c r="R28" s="11"/>
      <c r="S28" s="13"/>
      <c r="T28" s="11"/>
      <c r="U28" s="66"/>
      <c r="V28" s="59">
        <f t="shared" si="0"/>
        <v>0</v>
      </c>
      <c r="W28" s="59"/>
      <c r="X28" s="59">
        <f t="shared" si="1"/>
        <v>0</v>
      </c>
      <c r="Y28" s="59"/>
      <c r="Z28" s="59">
        <f t="shared" si="2"/>
        <v>0</v>
      </c>
      <c r="AA28" s="59"/>
      <c r="AB28" s="59">
        <f t="shared" si="3"/>
        <v>0</v>
      </c>
      <c r="AC28" s="59"/>
      <c r="AD28" s="59">
        <f t="shared" si="4"/>
        <v>0</v>
      </c>
    </row>
    <row r="29" spans="1:38" ht="17.45" customHeight="1" thickBot="1" x14ac:dyDescent="0.25">
      <c r="A29" s="2"/>
      <c r="B29" s="54"/>
      <c r="C29" s="55"/>
      <c r="D29" s="55"/>
      <c r="E29" s="55"/>
      <c r="F29" s="55"/>
      <c r="G29" s="55"/>
      <c r="H29" s="55"/>
      <c r="I29" s="55"/>
      <c r="J29" s="56"/>
      <c r="K29" s="56"/>
      <c r="L29" s="27"/>
      <c r="M29" s="2"/>
      <c r="N29" s="2"/>
      <c r="O29" s="2"/>
      <c r="P29" s="2"/>
      <c r="Q29" s="2"/>
      <c r="R29" s="2"/>
      <c r="S29" s="2"/>
      <c r="T29" s="2"/>
      <c r="U29" s="66"/>
      <c r="V29" s="59"/>
      <c r="W29" s="59"/>
      <c r="X29" s="59"/>
      <c r="Y29" s="59"/>
      <c r="Z29" s="59"/>
      <c r="AA29" s="59"/>
      <c r="AB29" s="59"/>
      <c r="AC29" s="59"/>
      <c r="AD29" s="59"/>
    </row>
    <row r="30" spans="1:38" ht="23.45" customHeight="1" thickBot="1" x14ac:dyDescent="0.25">
      <c r="B30" s="60"/>
      <c r="C30" s="61"/>
      <c r="D30" s="61"/>
      <c r="E30" s="61"/>
      <c r="F30" s="61" t="s">
        <v>57</v>
      </c>
      <c r="G30" s="61"/>
      <c r="H30" s="61"/>
      <c r="I30" s="61"/>
      <c r="J30" s="81">
        <f>J18</f>
        <v>122521.72</v>
      </c>
      <c r="K30" s="62"/>
      <c r="U30" s="67"/>
      <c r="V30" s="63">
        <f>SUM(V18:V29)</f>
        <v>0</v>
      </c>
      <c r="W30" s="63"/>
      <c r="X30" s="63">
        <f>SUM(X18:X29)</f>
        <v>0</v>
      </c>
      <c r="Y30" s="63"/>
      <c r="Z30" s="63">
        <f>SUM(Z18:Z29)</f>
        <v>1327005.0000000002</v>
      </c>
      <c r="AA30" s="63"/>
      <c r="AB30" s="63">
        <f>SUM(AB18:AB29)</f>
        <v>170997.99750000003</v>
      </c>
      <c r="AC30" s="63"/>
      <c r="AD30" s="63">
        <f>SUM(AD18:AD29)</f>
        <v>0</v>
      </c>
    </row>
  </sheetData>
  <autoFilter ref="C15:S28"/>
  <mergeCells count="7">
    <mergeCell ref="AC15:AD15"/>
    <mergeCell ref="AA15:AB15"/>
    <mergeCell ref="E6:H6"/>
    <mergeCell ref="E8:H8"/>
    <mergeCell ref="U15:V15"/>
    <mergeCell ref="W15:X15"/>
    <mergeCell ref="Y15:Z15"/>
  </mergeCells>
  <pageMargins left="0.39370078740157483" right="0.39370078740157483" top="0.39370078740157483" bottom="0.39370078740157483" header="0" footer="0"/>
  <pageSetup paperSize="9" scale="90" orientation="landscape" r:id="rId1"/>
  <headerFooter>
    <oddFooter>&amp;CStrana &amp;P z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Trasa Š16-Š18 - PŘÍPOČET</vt:lpstr>
      <vt:lpstr>'Trasa Š16-Š18 - PŘÍPOČET'!Oblast_tisku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Kašprišinová Magdalena Ing.</dc:creator>
  <cp:lastModifiedBy>Pavel</cp:lastModifiedBy>
  <cp:lastPrinted>2023-06-02T07:04:12Z</cp:lastPrinted>
  <dcterms:created xsi:type="dcterms:W3CDTF">2022-05-31T12:36:41Z</dcterms:created>
  <dcterms:modified xsi:type="dcterms:W3CDTF">2023-06-09T07:24:22Z</dcterms:modified>
</cp:coreProperties>
</file>